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6BB73A74-D177-433C-9A38-AF14E2F00887}" xr6:coauthVersionLast="45" xr6:coauthVersionMax="45" xr10:uidLastSave="{00000000-0000-0000-0000-000000000000}"/>
  <workbookProtection workbookAlgorithmName="SHA-512" workbookHashValue="mBQ1KGJXcPIYxQtzgqkIy5fGNM9gqMMgF6xZz7OZHQ+KVP3qTNrPOPMZCws7Jry1EIqMpndmGjbOVZwa2axobA==" workbookSaltValue="CbxW2icuAyFKxUE5Jn0ncQ==" workbookSpinCount="100000" lockStructure="1"/>
  <bookViews>
    <workbookView xWindow="615" yWindow="5100" windowWidth="19875" windowHeight="5820" xr2:uid="{00000000-000D-0000-FFFF-FFFF00000000}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Y447" i="1" s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Y489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53" i="1" s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<sst xmlns="http://schemas.openxmlformats.org/spreadsheetml/2006/main" count="1085" uniqueCount="1066">
  <si>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</si>
  <si>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</si>
  <si>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</si>
  <si>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</si>
  <si>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</si>
  <si>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</si>
  <si>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</si>
  <si>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</si>
  <si>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</si>
  <si>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</si>
  <si>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</si>
  <si>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</si>
  <si>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</si>
  <si>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</si>
  <si>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</si>
  <si>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</si>
  <si>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</si>
  <si>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</si>
  <si>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</si>
  <si>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</si>
  <si>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</si>
  <si>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</si>
  <si>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</si>
  <si>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</si>
  <si>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</si>
  <si>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</si>
  <si>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</si>
  <si>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</si>
  <si>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</si>
  <si>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</si>
  <si>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</si>
  <si>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</si>
  <si>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</si>
  <si>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</si>
  <si>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</si>
  <si>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</si>
  <si>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</si>
  <si>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</si>
  <si>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</si>
  <si>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</si>
  <si>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</si>
  <si>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</si>
  <si>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</si>
  <si>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</si>
  <si>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</si>
  <si>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</si>
  <si>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</si>
  <si>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</si>
  <si>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</si>
  <si>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</si>
  <si>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</si>
  <si>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</si>
  <si>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</si>
  <si>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</si>
  <si>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</si>
  <si>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</si>
  <si>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</si>
  <si>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</si>
  <si>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</si>
  <si>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</si>
  <si>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</si>
  <si>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</si>
  <si>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</si>
  <si>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</si>
  <si>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</si>
  <si>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</si>
  <si>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</si>
  <si>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</si>
  <si>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</si>
  <si>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</si>
  <si>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</si>
  <si>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</si>
  <si>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</si>
  <si>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</si>
  <si>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</si>
  <si>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</si>
  <si>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</si>
  <si>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</si>
  <si>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</si>
  <si>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</si>
  <si>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</si>
  <si>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</si>
  <si>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</si>
  <si>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</si>
  <si>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</si>
  <si>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</si>
  <si>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</si>
  <si>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</si>
  <si>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</si>
  <si>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</si>
  <si>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</si>
  <si>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</si>
  <si>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</si>
  <si>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</si>
  <si>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</si>
  <si>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</si>
  <si>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</si>
  <si>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</si>
  <si>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</si>
  <si>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</si>
  <si>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</si>
  <si>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</si>
  <si>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</si>
  <si>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</si>
  <si>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</si>
  <si>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</si>
  <si>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</si>
  <si>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</si>
  <si>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</si>
  <si>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</si>
  <si>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</si>
  <si>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</si>
  <si>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</si>
  <si>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</si>
  <si>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</si>
  <si>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</si>
  <si>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</si>
  <si>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</si>
  <si>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</si>
  <si>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</si>
  <si>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</si>
  <si>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</si>
  <si>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</si>
  <si>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</si>
  <si>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</si>
  <si>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</si>
  <si>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</si>
  <si>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</si>
  <si>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</si>
  <si>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</si>
  <si>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</si>
  <si>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</si>
  <si>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</si>
  <si>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</si>
  <si>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</si>
  <si>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</si>
  <si>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</si>
  <si>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</si>
  <si>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</si>
  <si>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</si>
  <si>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</si>
  <si>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</si>
  <si>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</si>
  <si>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</si>
  <si>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</si>
  <si>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</si>
  <si>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</si>
  <si>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</si>
  <si>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</si>
  <si>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</si>
  <si>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</si>
  <si>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</si>
  <si>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</si>
  <si>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</si>
  <si>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</si>
  <si>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</si>
  <si>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</si>
  <si>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</si>
  <si>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</si>
  <si>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</si>
  <si>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</si>
  <si>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</si>
  <si>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</si>
  <si>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</si>
  <si>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</si>
  <si>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</si>
  <si>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</si>
  <si>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</si>
  <si>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</si>
  <si>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</si>
  <si>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</si>
  <si>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</si>
  <si>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</si>
  <si>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</si>
  <si>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</si>
  <si>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</si>
  <si>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</si>
  <si>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</si>
  <si>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</si>
  <si>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</si>
  <si>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</si>
  <si>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</si>
  <si>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</si>
  <si>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</si>
  <si>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</si>
  <si>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</si>
  <si>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</si>
  <si>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</si>
  <si>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</si>
  <si>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</si>
  <si>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</si>
  <si>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</si>
  <si>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</si>
  <si>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</si>
  <si>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</si>
  <si>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</si>
  <si>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</si>
  <si>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</si>
  <si>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</si>
  <si>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</si>
  <si>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</si>
  <si>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</si>
  <si>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</si>
  <si>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</si>
  <si>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</si>
  <si>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</si>
  <si>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</si>
  <si>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</si>
  <si>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</si>
  <si>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</si>
  <si>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</si>
  <si>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</si>
  <si>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</si>
  <si>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</si>
  <si>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</si>
  <si>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</si>
  <si>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</si>
  <si>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</si>
  <si>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</si>
  <si>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</si>
  <si>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</si>
  <si>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</si>
  <si>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</si>
  <si>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</si>
  <si>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</si>
  <si>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</si>
  <si>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</si>
  <si>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</si>
  <si>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</si>
  <si>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</si>
  <si>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</si>
  <si>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</si>
  <si>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</si>
  <si>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</si>
  <si>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</si>
  <si>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</si>
  <si>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</si>
  <si>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</si>
  <si>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</si>
  <si>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</si>
  <si>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</si>
  <si>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</si>
  <si>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</si>
  <si>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</si>
  <si>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</si>
  <si>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</si>
  <si>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</si>
  <si>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</si>
  <si>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</si>
  <si>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</si>
  <si>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</si>
  <si>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</si>
  <si>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</si>
  <si>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</si>
  <si>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</si>
  <si>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</si>
  <si>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</si>
  <si>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</si>
  <si>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</si>
  <si>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</si>
  <si>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</si>
  <si>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</si>
  <si>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</si>
  <si>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</si>
  <si>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</si>
  <si>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</si>
  <si>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</si>
  <si>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</si>
  <si>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</si>
  <si>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</si>
  <si>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</si>
  <si>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</si>
  <si>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</si>
  <si>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</si>
  <si>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</si>
  <si>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</si>
  <si>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</si>
  <si>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</si>
  <si>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</si>
  <si>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</si>
  <si>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</si>
  <si>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</si>
  <si>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</si>
  <si>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</si>
  <si>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</si>
  <si>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</si>
  <si>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</si>
  <si>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</si>
  <si>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</si>
  <si>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</si>
  <si>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</si>
  <si>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</si>
  <si>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</si>
  <si>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</si>
  <si>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</si>
  <si>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</si>
  <si>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</si>
  <si>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</si>
  <si>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</si>
  <si>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</si>
  <si>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</si>
  <si>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</si>
  <si>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</si>
  <si>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</si>
  <si>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</si>
  <si>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</si>
  <si>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</si>
  <si>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</si>
  <si>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</si>
  <si>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</si>
  <si>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</si>
  <si>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</si>
  <si>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</si>
  <si>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</si>
  <si>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</si>
  <si>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</si>
  <si>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</si>
  <si>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</si>
  <si>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</si>
  <si>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</si>
  <si>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</si>
  <si>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</si>
  <si>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</si>
  <si>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</si>
  <si>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</si>
  <si>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</si>
  <si>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</si>
  <si>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</si>
  <si>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</si>
  <si>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</si>
  <si>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</si>
  <si>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</si>
  <si>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</si>
  <si>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</si>
  <si>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</si>
  <si>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</si>
  <si>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</si>
  <si>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</si>
  <si>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</si>
  <si>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</si>
  <si>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</si>
  <si>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</si>
  <si>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</si>
  <si>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</si>
  <si>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</si>
  <si>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</si>
  <si>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</si>
  <si>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</si>
  <si>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</si>
  <si>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</si>
  <si>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</si>
  <si>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</si>
  <si>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</si>
  <si>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</si>
  <si>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</si>
  <si>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</si>
  <si>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</si>
  <si>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</si>
  <si>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</si>
  <si>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</si>
  <si>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</si>
  <si>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</si>
  <si>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</si>
  <si>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</si>
  <si>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</si>
  <si>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</si>
  <si>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</si>
  <si>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</si>
  <si>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</si>
  <si>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</si>
  <si>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</si>
  <si>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</si>
  <si>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</si>
  <si>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</si>
  <si>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</si>
  <si>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</si>
  <si>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</si>
  <si>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</si>
  <si>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</si>
  <si>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</si>
  <si>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</si>
  <si>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</si>
  <si>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</si>
  <si>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</si>
  <si>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</si>
  <si>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</si>
  <si>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</si>
  <si>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</si>
  <si>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</si>
  <si>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</si>
  <si>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</si>
  <si>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</si>
  <si>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</si>
  <si>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</si>
  <si>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</si>
  <si>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</si>
  <si>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</si>
  <si>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</si>
  <si>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</si>
  <si>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</si>
  <si>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</si>
  <si>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</si>
  <si>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</si>
  <si>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</si>
  <si>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</si>
  <si>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</si>
  <si>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</si>
  <si>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</si>
  <si>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</si>
  <si>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</si>
  <si>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</si>
  <si>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</si>
  <si>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</si>
  <si>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</si>
  <si>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</si>
  <si>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</si>
  <si>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</si>
  <si>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</si>
  <si>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</si>
  <si>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</si>
  <si>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</si>
  <si>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</si>
  <si>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</si>
  <si>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</si>
  <si>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</si>
  <si>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</si>
  <si>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</si>
  <si>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</si>
  <si>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</si>
  <si>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</si>
  <si>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</si>
  <si>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</si>
  <si>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</si>
  <si>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</si>
  <si>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</si>
  <si>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</si>
  <si>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</si>
  <si>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</si>
  <si>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</si>
  <si>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</si>
  <si>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</si>
  <si>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</si>
  <si>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</si>
  <si>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</si>
  <si>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</si>
  <si>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</si>
  <si>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</si>
  <si>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</si>
  <si>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</si>
  <si>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</si>
  <si>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</si>
  <si>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</si>
  <si>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</si>
  <si>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</si>
  <si>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</si>
  <si>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</si>
  <si>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</si>
  <si>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</si>
  <si>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</si>
  <si>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</si>
  <si>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</si>
  <si>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</si>
  <si>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</si>
  <si>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</si>
  <si>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</si>
  <si>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</si>
  <si>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</si>
  <si>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</si>
  <si>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</si>
  <si>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</si>
  <si>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</si>
  <si>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</si>
  <si>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</si>
  <si>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</si>
  <si>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</si>
  <si>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</si>
  <si>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</si>
  <si>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</si>
  <si>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</si>
  <si>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</si>
  <si>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</si>
  <si>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</si>
  <si>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</si>
  <si>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</si>
  <si>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</si>
  <si>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</si>
  <si>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</si>
  <si>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</si>
  <si>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</si>
  <si>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</si>
  <si>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</si>
  <si>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</si>
  <si>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</si>
  <si>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</si>
  <si>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</si>
  <si>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</si>
  <si>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</si>
  <si>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</si>
  <si>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</si>
  <si>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</si>
  <si>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</si>
  <si>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</si>
  <si>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</si>
  <si>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</si>
  <si>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</si>
  <si>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</si>
  <si>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</si>
  <si>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</si>
  <si>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</si>
  <si>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</si>
  <si>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</si>
  <si>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</si>
  <si>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</si>
  <si>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</si>
  <si>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</si>
  <si>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</si>
  <si>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</si>
  <si>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</si>
  <si>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</si>
  <si>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</si>
  <si>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</si>
  <si>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</si>
  <si>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</si>
  <si>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</si>
  <si>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</si>
  <si>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</si>
  <si>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</si>
  <si>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</si>
  <si>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</si>
  <si>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</si>
  <si>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</si>
  <si>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</si>
  <si>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</si>
  <si>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</si>
  <si>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</si>
  <si>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</si>
  <si>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</si>
  <si>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</si>
  <si>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</si>
  <si>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</si>
  <si>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</si>
  <si>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</si>
  <si>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</si>
  <si>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</si>
  <si>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</si>
  <si>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</si>
  <si>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</si>
  <si>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</si>
  <si>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</si>
  <si>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</si>
  <si>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</si>
  <si>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</si>
  <si>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</si>
  <si>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</si>
  <si>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</si>
  <si>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</si>
  <si>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</si>
  <si>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</si>
  <si>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</si>
  <si>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</si>
  <si>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</si>
  <si>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</si>
  <si>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</si>
  <si>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</si>
  <si>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</si>
  <si>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</si>
  <si>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</si>
  <si>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</si>
  <si>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</si>
  <si>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</si>
  <si>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</si>
  <si>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</si>
  <si>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</si>
  <si>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</si>
  <si>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</si>
  <si>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</si>
  <si>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</si>
  <si>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</si>
  <si>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</si>
  <si>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</si>
  <si>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</si>
  <si>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</si>
  <si>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</si>
  <si>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</si>
  <si>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</si>
  <si>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</si>
  <si>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</si>
  <si>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</si>
  <si>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</si>
  <si>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</si>
  <si>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</si>
  <si>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</si>
  <si>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</si>
  <si>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</si>
  <si>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</si>
  <si>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</si>
  <si>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</si>
  <si>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</si>
  <si>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</si>
  <si>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</si>
  <si>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</si>
  <si>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</si>
  <si>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</si>
  <si>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</si>
  <si>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</si>
  <si>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</si>
  <si>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</si>
  <si>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</si>
  <si>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</si>
  <si>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</si>
  <si>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</si>
  <si>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</si>
  <si>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</si>
  <si>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</si>
  <si>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</si>
  <si>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</si>
  <si>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</si>
  <si>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</si>
  <si>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</si>
  <si>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</si>
  <si>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</si>
  <si>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</si>
  <si>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</si>
  <si>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</si>
  <si>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</si>
  <si>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</si>
  <si>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</si>
  <si>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</si>
  <si>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</si>
  <si>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</si>
  <si>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</si>
  <si>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</si>
  <si>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</si>
  <si>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</si>
  <si>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</si>
  <si>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</si>
  <si>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</si>
  <si>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</si>
  <si>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</si>
  <si>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</si>
  <si>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</si>
  <si>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</si>
  <si>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</si>
  <si>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</si>
  <si>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</si>
  <si>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</si>
  <si>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</si>
  <si>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</si>
  <si>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</si>
  <si>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</si>
  <si>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</si>
  <si>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</si>
  <si>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</si>
  <si>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</si>
  <si>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</si>
  <si>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</si>
  <si>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</si>
  <si>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</si>
  <si>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</si>
  <si>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</si>
  <si>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</si>
  <si>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</si>
  <si>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</si>
  <si>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</si>
  <si>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</si>
  <si>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</si>
  <si>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</si>
  <si>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</si>
  <si>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</si>
  <si>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</si>
  <si>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</si>
  <si>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</si>
  <si>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</si>
  <si>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</si>
  <si>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</si>
  <si>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</si>
  <si>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</si>
  <si>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</si>
  <si>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</si>
  <si>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</si>
  <si>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</si>
  <si>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</si>
  <si>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</si>
  <si>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</si>
  <si>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</si>
  <si>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</si>
  <si>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</si>
  <si>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</si>
  <si>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</si>
  <si>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</si>
  <si>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</si>
  <si>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</si>
  <si>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</si>
  <si>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</si>
  <si>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</si>
  <si>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</si>
  <si>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</si>
  <si>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</si>
  <si>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</si>
  <si>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</si>
  <si>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</si>
  <si>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</si>
  <si>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</si>
  <si>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</si>
  <si>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</si>
  <si>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</si>
  <si>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</si>
  <si>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</si>
  <si>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</si>
  <si>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</si>
  <si>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</si>
  <si>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</si>
  <si>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</si>
  <si>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</si>
  <si>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</si>
  <si>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</si>
  <si>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</si>
  <si>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</si>
  <si>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</si>
  <si>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</si>
  <si>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</si>
  <si>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</si>
  <si>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</si>
  <si>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</si>
  <si>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</si>
  <si>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</si>
  <si>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</si>
  <si>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</si>
  <si>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</si>
  <si>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</si>
  <si>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</si>
  <si>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</si>
  <si>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</si>
  <si>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</si>
  <si>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</si>
  <si>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</si>
  <si>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</si>
  <si>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</si>
  <si>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</si>
  <si>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</si>
  <si>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</si>
  <si>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</si>
  <si>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</si>
  <si>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</si>
  <si>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</si>
  <si>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</si>
  <si>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</si>
  <si>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</si>
  <si>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</si>
  <si>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</si>
  <si>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</si>
  <si>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</si>
  <si>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</si>
  <si>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</si>
  <si>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</si>
  <si>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</si>
  <si>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</si>
  <si>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</si>
  <si>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</si>
  <si>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</si>
  <si>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</si>
  <si>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</si>
  <si>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</si>
  <si>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</si>
  <si>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</si>
  <si>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</si>
  <si>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</si>
  <si>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</si>
  <si>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</si>
  <si>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</si>
  <si>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</si>
  <si>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</si>
  <si>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</si>
  <si>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</si>
  <si>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</si>
  <si>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</si>
  <si>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</si>
  <si>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</si>
  <si>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</si>
  <si>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</si>
  <si>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</si>
  <si>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</si>
  <si>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</si>
  <si>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</si>
  <si>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</si>
  <si>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</si>
  <si>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</si>
  <si>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</si>
  <si>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</si>
  <si>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</si>
  <si>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</si>
  <si>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</si>
  <si>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</si>
  <si>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</si>
  <si>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</si>
  <si>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</si>
  <si>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</si>
  <si>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</si>
  <si>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</si>
  <si>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</si>
  <si>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</si>
  <si>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</si>
  <si>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</si>
  <si>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</si>
  <si>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</si>
  <si>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</si>
  <si>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</si>
  <si>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</si>
  <si>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</si>
  <si>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</si>
  <si>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</si>
  <si>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</si>
  <si>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</si>
  <si>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</si>
  <si>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</si>
  <si>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</si>
  <si>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</si>
  <si>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</si>
  <si>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</si>
  <si>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</si>
  <si>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</si>
  <si>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</si>
  <si>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</si>
  <si>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</si>
  <si>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</si>
  <si>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</si>
  <si>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</si>
  <si>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</si>
  <si>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</si>
  <si>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</si>
  <si>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</si>
  <si>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</si>
  <si>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</si>
  <si>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</si>
  <si>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</si>
  <si>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</si>
  <si>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</si>
  <si>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</si>
  <si>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</si>
  <si>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</si>
  <si>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</si>
  <si>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</si>
  <si>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</si>
  <si>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</si>
  <si>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</si>
  <si>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</si>
  <si>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</si>
  <si>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</si>
  <si>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</si>
  <si>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</si>
  <si>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</si>
  <si>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</si>
  <si>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</si>
  <si>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</si>
  <si>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</si>
  <si>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</si>
  <si>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</si>
  <si>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</si>
  <si>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</si>
  <si>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</si>
  <si>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</si>
  <si>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</si>
  <si>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</si>
  <si>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</si>
  <si>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</si>
  <si>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</si>
  <si>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</si>
  <si>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</si>
  <si>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</si>
  <si>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</si>
  <si>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</si>
  <si>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</si>
  <si>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</si>
  <si>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</si>
  <si>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</si>
  <si>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</si>
  <si>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</si>
  <si>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</si>
  <si>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</si>
  <si>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</si>
  <si>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</si>
  <si>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</si>
  <si>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</si>
  <si>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</si>
  <si>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</si>
  <si>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</si>
  <si>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</si>
  <si>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</si>
  <si>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</si>
  <si>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</si>
  <si>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</si>
  <si>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</si>
  <si>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</si>
  <si>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</si>
  <si>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</si>
  <si>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</si>
  <si>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</si>
  <si>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</si>
  <si>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</si>
  <si>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</si>
  <si>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</si>
  <si>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</si>
  <si>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</si>
  <si>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</si>
  <si>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</si>
  <si>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</si>
  <si>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</si>
  <si>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</si>
  <si>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</si>
  <si>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</si>
  <si>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</si>
  <si>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</si>
  <si>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</si>
  <si>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</si>
  <si>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</si>
  <si>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</si>
  <si>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</si>
  <si>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</si>
  <si>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</si>
  <si>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</si>
  <si>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</si>
  <si>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</si>
  <si>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</si>
  <si>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</si>
  <si>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</si>
  <si>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</si>
  <si>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</si>
  <si>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</si>
  <si>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</si>
  <si>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</si>
  <si>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</si>
  <si>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</si>
  <si>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</si>
  <si>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</si>
  <si>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</si>
  <si>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</si>
  <si>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</si>
  <si>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</si>
  <si>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</si>
  <si>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</si>
  <si>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</si>
  <si>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</si>
  <si>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</si>
  <si>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</si>
  <si>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</si>
  <si>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</si>
  <si>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</si>
  <si>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</si>
  <si>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</si>
  <si>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</si>
  <si>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</si>
  <si>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</si>
  <si>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</si>
  <si>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</si>
  <si>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</si>
  <si>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</si>
  <si>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</si>
  <si>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</si>
  <si>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</si>
  <si>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</si>
  <si>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</si>
  <si>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</si>
  <si>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</si>
  <si>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</si>
  <si>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</si>
  <si>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</si>
  <si>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</si>
  <si>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</si>
  <si>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</si>
  <si>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</si>
  <si>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</si>
  <si>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</si>
  <si>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</si>
  <si>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</si>
  <si>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</si>
  <si>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</si>
  <si>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</si>
  <si>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</si>
  <si>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</si>
  <si>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</si>
  <si>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</si>
  <si>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</si>
  <si>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</si>
  <si>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</si>
  <si>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</si>
  <si>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</si>
  <si>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</si>
  <si>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</si>
  <si>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</si>
  <si>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</si>
  <si>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</si>
  <si>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</si>
  <si>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</si>
  <si>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</si>
  <si>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</si>
  <si>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</si>
  <si>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</si>
  <si>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</si>
  <si>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</si>
  <si>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</si>
  <si>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</si>
  <si>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</si>
  <si>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</si>
  <si>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</si>
  <si>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</si>
  <si>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</si>
  <si>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</si>
  <si>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</si>
  <si>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</si>
  <si>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</si>
  <si>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</si>
  <si>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</si>
  <si>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</si>
  <si>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</si>
  <si>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</si>
  <si>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</si>
  <si>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</si>
  <si>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</si>
  <si>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</si>
  <si>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</si>
  <si>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</si>
  <si>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</si>
  <si>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</si>
  <si>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</si>
  <si>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</si>
  <si>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</si>
  <si>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</si>
  <si>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</si>
  <si>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</si>
  <si>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</si>
  <si>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</si>
  <si>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</si>
  <si>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</si>
  <si>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</si>
  <si>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</si>
  <si>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</si>
  <si>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</si>
  <si>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</si>
  <si>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</si>
  <si>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</si>
  <si>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</si>
  <si>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</si>
  <si>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</si>
  <si>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</si>
  <si>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</si>
  <si>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</si>
  <si>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</si>
  <si>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</si>
  <si>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</si>
  <si>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</si>
  <si>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</si>
  <si>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</si>
  <si>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</si>
  <si>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</si>
  <si>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</si>
  <si>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</si>
  <si>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</si>
  <si>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</si>
  <si>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</si>
  <si>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GÓMEZ FARÍAS</t>
  </si>
  <si>
    <t>DEL 1 AL 31 DE MARZO DE 2020</t>
  </si>
  <si>
    <t>DRA. ARIANA BARAJAS GALVEZ</t>
  </si>
  <si>
    <t>MTRO. NESTOR FABIAN FIGUEROA ALVAREZ</t>
  </si>
  <si>
    <t>PRESIDENTA</t>
  </si>
  <si>
    <t>ENCARGADO DE LA HACIENDA PUBLICA</t>
  </si>
  <si>
    <t>ASEJ2020-03-16-10-2020-1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</si>
</sst>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64"/>
  <sheetViews>
    <sheetView tabSelected="1" topLeftCell="A523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 x14ac:dyDescent="0.3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4310116.5</v>
      </c>
      <c r="AY7" s="13">
        <f>AY8+AY29+AY35+AY40+AY72+AY81+AY102+AY114</f>
        <v>8722084.9100000001</v>
      </c>
    </row>
    <row r="8" spans="1:51" x14ac:dyDescent="0.25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1895907.5100000002</v>
      </c>
      <c r="AY8" s="15">
        <f>AY9+AY11+AY15+AY16+AY17+AY18+AY19+AY25+AY27</f>
        <v>3535346.32</v>
      </c>
    </row>
    <row r="9" spans="1:51" x14ac:dyDescent="0.25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1000</v>
      </c>
    </row>
    <row r="10" spans="1:51" x14ac:dyDescent="0.25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1000</v>
      </c>
    </row>
    <row r="11" spans="1:51" x14ac:dyDescent="0.25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1868177.8900000001</v>
      </c>
      <c r="AY11" s="17">
        <f>SUM(AY12:AY14)</f>
        <v>3528158.8</v>
      </c>
    </row>
    <row r="12" spans="1:51" x14ac:dyDescent="0.25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1443685.11</v>
      </c>
      <c r="AY12" s="20">
        <v>2318696.5499999998</v>
      </c>
    </row>
    <row r="13" spans="1:51" x14ac:dyDescent="0.25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424492.78</v>
      </c>
      <c r="AY13" s="20">
        <v>1209462.25</v>
      </c>
    </row>
    <row r="14" spans="1:51" x14ac:dyDescent="0.25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0</v>
      </c>
      <c r="AY14" s="20">
        <v>0</v>
      </c>
    </row>
    <row r="15" spans="1:51" x14ac:dyDescent="0.25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27729.62</v>
      </c>
      <c r="AY19" s="17">
        <f>SUM(AY20:AY24)</f>
        <v>6187.52</v>
      </c>
    </row>
    <row r="20" spans="1:51" x14ac:dyDescent="0.25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25674.62</v>
      </c>
      <c r="AY20" s="20">
        <v>4566.5200000000004</v>
      </c>
    </row>
    <row r="21" spans="1:51" x14ac:dyDescent="0.25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2055</v>
      </c>
      <c r="AY22" s="20">
        <v>1621</v>
      </c>
    </row>
    <row r="23" spans="1:51" x14ac:dyDescent="0.25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 x14ac:dyDescent="0.25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2245106.21</v>
      </c>
      <c r="AY40" s="15">
        <f>AY41+AY46+AY47+AY62+AY68+AY70</f>
        <v>4175663.63</v>
      </c>
    </row>
    <row r="41" spans="1:51" x14ac:dyDescent="0.25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55776.04</v>
      </c>
      <c r="AY41" s="17">
        <f>SUM(AY42:AY45)</f>
        <v>128518.37</v>
      </c>
    </row>
    <row r="42" spans="1:51" x14ac:dyDescent="0.25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33499.919999999998</v>
      </c>
      <c r="AY42" s="20">
        <v>94500.37</v>
      </c>
    </row>
    <row r="43" spans="1:51" x14ac:dyDescent="0.25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15060.62</v>
      </c>
      <c r="AY43" s="20">
        <v>0</v>
      </c>
    </row>
    <row r="44" spans="1:51" x14ac:dyDescent="0.25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7215.5</v>
      </c>
      <c r="AY44" s="20">
        <v>33918</v>
      </c>
    </row>
    <row r="45" spans="1:51" x14ac:dyDescent="0.25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100</v>
      </c>
    </row>
    <row r="46" spans="1:51" x14ac:dyDescent="0.25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2170220.5699999998</v>
      </c>
      <c r="AY47" s="17">
        <f>SUM(AY48:AY61)</f>
        <v>3525042</v>
      </c>
    </row>
    <row r="48" spans="1:51" x14ac:dyDescent="0.25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138166.14000000001</v>
      </c>
      <c r="AY48" s="20">
        <v>0</v>
      </c>
    </row>
    <row r="49" spans="1:51" x14ac:dyDescent="0.25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35031.089999999997</v>
      </c>
      <c r="AY49" s="20">
        <v>0</v>
      </c>
    </row>
    <row r="50" spans="1:51" x14ac:dyDescent="0.25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30853.09</v>
      </c>
      <c r="AY50" s="20">
        <v>0</v>
      </c>
    </row>
    <row r="51" spans="1:51" x14ac:dyDescent="0.25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1968.95</v>
      </c>
      <c r="AY52" s="20">
        <v>0</v>
      </c>
    </row>
    <row r="53" spans="1:51" x14ac:dyDescent="0.25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3865.1</v>
      </c>
      <c r="AY53" s="20">
        <v>0</v>
      </c>
    </row>
    <row r="54" spans="1:51" x14ac:dyDescent="0.25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2400</v>
      </c>
      <c r="AY54" s="20">
        <v>2500</v>
      </c>
    </row>
    <row r="55" spans="1:51" x14ac:dyDescent="0.25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4257.18</v>
      </c>
      <c r="AY55" s="20">
        <v>8490.9</v>
      </c>
    </row>
    <row r="56" spans="1:51" x14ac:dyDescent="0.25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44730</v>
      </c>
      <c r="AY56" s="20">
        <v>20012</v>
      </c>
    </row>
    <row r="57" spans="1:51" x14ac:dyDescent="0.25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1688874.27</v>
      </c>
      <c r="AY57" s="20">
        <v>2688588.61</v>
      </c>
    </row>
    <row r="58" spans="1:51" x14ac:dyDescent="0.25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43350</v>
      </c>
      <c r="AY58" s="20">
        <v>147913.44</v>
      </c>
    </row>
    <row r="59" spans="1:51" x14ac:dyDescent="0.25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11088.65</v>
      </c>
      <c r="AY59" s="20">
        <v>44964.7</v>
      </c>
    </row>
    <row r="60" spans="1:51" x14ac:dyDescent="0.25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135082.07</v>
      </c>
      <c r="AY60" s="20">
        <v>521881.81</v>
      </c>
    </row>
    <row r="61" spans="1:51" x14ac:dyDescent="0.25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30554.03</v>
      </c>
      <c r="AY61" s="20">
        <v>90690.54</v>
      </c>
    </row>
    <row r="62" spans="1:51" x14ac:dyDescent="0.25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19109.600000000002</v>
      </c>
      <c r="AY62" s="17">
        <f>SUM(AY63:AY67)</f>
        <v>33368.29</v>
      </c>
    </row>
    <row r="63" spans="1:51" x14ac:dyDescent="0.25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0</v>
      </c>
      <c r="AY63" s="20">
        <v>0</v>
      </c>
    </row>
    <row r="64" spans="1:51" x14ac:dyDescent="0.25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2706.31</v>
      </c>
      <c r="AY65" s="20">
        <v>0</v>
      </c>
    </row>
    <row r="66" spans="1:51" x14ac:dyDescent="0.25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16403.29</v>
      </c>
      <c r="AY67" s="20">
        <v>33368.29</v>
      </c>
    </row>
    <row r="68" spans="1:51" x14ac:dyDescent="0.25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488734.97</v>
      </c>
    </row>
    <row r="71" spans="1:51" x14ac:dyDescent="0.25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488734.97</v>
      </c>
    </row>
    <row r="72" spans="1:51" x14ac:dyDescent="0.25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69076.94</v>
      </c>
      <c r="AY72" s="15">
        <f>AY73+AY76+AY77+AY78+AY80</f>
        <v>880780.96</v>
      </c>
    </row>
    <row r="73" spans="1:51" x14ac:dyDescent="0.25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69076.94</v>
      </c>
      <c r="AY73" s="17">
        <f>SUM(AY74:AY75)</f>
        <v>880780.96</v>
      </c>
    </row>
    <row r="74" spans="1:51" x14ac:dyDescent="0.25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 x14ac:dyDescent="0.25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69076.94</v>
      </c>
      <c r="AY75" s="20">
        <v>880780.96</v>
      </c>
    </row>
    <row r="76" spans="1:51" x14ac:dyDescent="0.25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100025.84</v>
      </c>
      <c r="AY81" s="15">
        <f>AY82+AY83+AY85+AY87+AY89+AY91+AY93+AY94+AY100</f>
        <v>130294</v>
      </c>
    </row>
    <row r="82" spans="1:51" x14ac:dyDescent="0.25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9041.32</v>
      </c>
      <c r="AY83" s="17">
        <f>SUM(AY84)</f>
        <v>26510</v>
      </c>
    </row>
    <row r="84" spans="1:51" x14ac:dyDescent="0.25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9041.32</v>
      </c>
      <c r="AY84" s="20">
        <v>26510</v>
      </c>
    </row>
    <row r="85" spans="1:51" x14ac:dyDescent="0.25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84584.52</v>
      </c>
      <c r="AY89" s="17">
        <f>SUM(AY90)</f>
        <v>78136</v>
      </c>
    </row>
    <row r="90" spans="1:51" x14ac:dyDescent="0.25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84584.52</v>
      </c>
      <c r="AY90" s="20">
        <v>78136</v>
      </c>
    </row>
    <row r="91" spans="1:51" x14ac:dyDescent="0.25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25648</v>
      </c>
    </row>
    <row r="92" spans="1:51" x14ac:dyDescent="0.25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25648</v>
      </c>
    </row>
    <row r="93" spans="1:51" x14ac:dyDescent="0.25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6400</v>
      </c>
      <c r="AY94" s="17">
        <f>SUM(AY95:AY99)</f>
        <v>0</v>
      </c>
    </row>
    <row r="95" spans="1:51" x14ac:dyDescent="0.25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1400</v>
      </c>
      <c r="AY97" s="20">
        <v>0</v>
      </c>
    </row>
    <row r="98" spans="1:51" x14ac:dyDescent="0.25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5000</v>
      </c>
      <c r="AY99" s="20">
        <v>0</v>
      </c>
    </row>
    <row r="100" spans="1:51" x14ac:dyDescent="0.25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 x14ac:dyDescent="0.25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 x14ac:dyDescent="0.25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15215518.780000001</v>
      </c>
      <c r="AY117" s="13">
        <f>AY118+AY149</f>
        <v>48140879.25</v>
      </c>
    </row>
    <row r="118" spans="1:51" x14ac:dyDescent="0.25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15215518.780000001</v>
      </c>
      <c r="AY118" s="15">
        <f>AY119+AY132+AY135+AY140+AY146</f>
        <v>48140879.25</v>
      </c>
    </row>
    <row r="119" spans="1:51" x14ac:dyDescent="0.25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10474172.700000001</v>
      </c>
      <c r="AY119" s="17">
        <f>SUM(AY120:AY131)</f>
        <v>30377721.43</v>
      </c>
    </row>
    <row r="120" spans="1:51" x14ac:dyDescent="0.25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5675631.1500000004</v>
      </c>
      <c r="AY120" s="20">
        <v>29854367.359999999</v>
      </c>
    </row>
    <row r="121" spans="1:51" x14ac:dyDescent="0.25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3462058.04</v>
      </c>
      <c r="AY121" s="20">
        <v>0</v>
      </c>
    </row>
    <row r="122" spans="1:51" x14ac:dyDescent="0.25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143737.29999999999</v>
      </c>
      <c r="AY122" s="20">
        <v>0</v>
      </c>
    </row>
    <row r="123" spans="1:51" x14ac:dyDescent="0.25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74221.03</v>
      </c>
      <c r="AY123" s="20">
        <v>0</v>
      </c>
    </row>
    <row r="124" spans="1:51" x14ac:dyDescent="0.25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201073.02</v>
      </c>
      <c r="AY125" s="20">
        <v>0</v>
      </c>
    </row>
    <row r="126" spans="1:51" x14ac:dyDescent="0.25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255377.36</v>
      </c>
      <c r="AY128" s="20">
        <v>0</v>
      </c>
    </row>
    <row r="129" spans="1:51" x14ac:dyDescent="0.25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526612</v>
      </c>
      <c r="AY129" s="20">
        <v>0</v>
      </c>
    </row>
    <row r="130" spans="1:51" x14ac:dyDescent="0.25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135462.79999999999</v>
      </c>
      <c r="AY131" s="20">
        <v>523354.07</v>
      </c>
    </row>
    <row r="132" spans="1:51" x14ac:dyDescent="0.25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4600164.09</v>
      </c>
      <c r="AY132" s="17">
        <f>SUM(AY133:AY134)</f>
        <v>15725099.25</v>
      </c>
    </row>
    <row r="133" spans="1:51" x14ac:dyDescent="0.25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2037370.9</v>
      </c>
      <c r="AY133" s="20">
        <v>5789310.5700000003</v>
      </c>
    </row>
    <row r="134" spans="1:51" x14ac:dyDescent="0.25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2562793.19</v>
      </c>
      <c r="AY134" s="20">
        <v>9935788.6799999997</v>
      </c>
    </row>
    <row r="135" spans="1:51" x14ac:dyDescent="0.25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2038058.57</v>
      </c>
    </row>
    <row r="136" spans="1:51" x14ac:dyDescent="0.25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2038058.57</v>
      </c>
    </row>
    <row r="137" spans="1:51" x14ac:dyDescent="0.25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0</v>
      </c>
    </row>
    <row r="140" spans="1:51" x14ac:dyDescent="0.25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141181.99000000002</v>
      </c>
      <c r="AY140" s="17">
        <f>SUM(AY141:AY145)</f>
        <v>0</v>
      </c>
    </row>
    <row r="141" spans="1:51" x14ac:dyDescent="0.25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234.35</v>
      </c>
      <c r="AY141" s="20">
        <v>0</v>
      </c>
    </row>
    <row r="142" spans="1:51" x14ac:dyDescent="0.25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140947.64000000001</v>
      </c>
      <c r="AY142" s="20">
        <v>0</v>
      </c>
    </row>
    <row r="143" spans="1:51" x14ac:dyDescent="0.25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0</v>
      </c>
      <c r="AY143" s="20">
        <v>0</v>
      </c>
    </row>
    <row r="144" spans="1:51" x14ac:dyDescent="0.25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-901310.73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-46.59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-46.59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-901264.14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-901264.14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19525635.280000001</v>
      </c>
      <c r="AY184" s="27">
        <f>AY7+AY117+AY161</f>
        <v>55961653.43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11955412.82</v>
      </c>
      <c r="AY186" s="13">
        <f>AY187+AY222+AY287</f>
        <v>44290394.699999996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6242588.6499999994</v>
      </c>
      <c r="AY187" s="15">
        <f>AY188+AY193+AY198+AY207+AY212+AY219</f>
        <v>23403198.369999997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4959540.05</v>
      </c>
      <c r="AY188" s="17">
        <f>SUM(AY189:AY192)</f>
        <v>17179943.960000001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583996.14</v>
      </c>
      <c r="AY189" s="20">
        <v>2335984.56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4375543.91</v>
      </c>
      <c r="AY191" s="20">
        <v>14843959.4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746845.04</v>
      </c>
      <c r="AY193" s="17">
        <f>SUM(AY194:AY197)</f>
        <v>1460478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735645.04</v>
      </c>
      <c r="AY195" s="20">
        <v>1457278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11200</v>
      </c>
      <c r="AY196" s="20">
        <v>3200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76012.009999999995</v>
      </c>
      <c r="AY198" s="17">
        <f>SUM(AY199:AY206)</f>
        <v>3363245.52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2900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0</v>
      </c>
      <c r="AY200" s="20">
        <v>2658125.61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76012.009999999995</v>
      </c>
      <c r="AY201" s="20">
        <v>439502.91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262717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160464.54999999999</v>
      </c>
      <c r="AY207" s="17">
        <f>SUM(AY208:AY211)</f>
        <v>751324.58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91973.41</v>
      </c>
      <c r="AY208" s="20">
        <v>443777.85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10023.06</v>
      </c>
      <c r="AY209" s="20">
        <v>180366.71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58468.08</v>
      </c>
      <c r="AY210" s="20">
        <v>127180.02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299727</v>
      </c>
      <c r="AY212" s="17">
        <f>SUM(AY213:AY218)</f>
        <v>648206.31000000006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282333</v>
      </c>
      <c r="AY214" s="20">
        <v>625995.80000000005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18511.5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17394</v>
      </c>
      <c r="AY218" s="20">
        <v>3699.01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2305669.98</v>
      </c>
      <c r="AY222" s="15">
        <f>AY223+AY232+AY236+AY246+AY256+AY264+AY267+AY273+AY277</f>
        <v>7007172.5300000012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125319.15</v>
      </c>
      <c r="AY223" s="17">
        <f>SUM(AY224:AY231)</f>
        <v>506989.06999999995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92316.1</v>
      </c>
      <c r="AY224" s="20">
        <v>224117.37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3412.56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12109.62</v>
      </c>
      <c r="AY227" s="20">
        <v>41827.07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4661.68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19463.43</v>
      </c>
      <c r="AY229" s="20">
        <v>93462.66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1430</v>
      </c>
      <c r="AY231" s="20">
        <v>139507.73000000001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143464.38</v>
      </c>
      <c r="AY232" s="17">
        <f>SUM(AY233:AY235)</f>
        <v>318664.31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143426.38</v>
      </c>
      <c r="AY233" s="20">
        <v>311869.38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3683.37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38</v>
      </c>
      <c r="AY235" s="20">
        <v>3111.56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774262.96</v>
      </c>
      <c r="AY246" s="17">
        <f>SUM(AY247:AY255)</f>
        <v>1759295.9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70104.820000000007</v>
      </c>
      <c r="AY247" s="20">
        <v>261444.37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237482.82</v>
      </c>
      <c r="AY248" s="20">
        <v>388313.09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3769.97</v>
      </c>
      <c r="AY249" s="20">
        <v>21328.240000000002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1201</v>
      </c>
      <c r="AY250" s="20">
        <v>7016.06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9400</v>
      </c>
      <c r="AY251" s="20">
        <v>550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157644.66</v>
      </c>
      <c r="AY252" s="20">
        <v>444308.05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55756.15</v>
      </c>
      <c r="AY253" s="20">
        <v>258459.61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196338.3</v>
      </c>
      <c r="AY254" s="20">
        <v>117986.5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42565.24</v>
      </c>
      <c r="AY255" s="20">
        <v>259889.98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40617.53</v>
      </c>
      <c r="AY256" s="17">
        <f>SUM(AY257:AY263)</f>
        <v>287270.76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662.98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414.49</v>
      </c>
      <c r="AY258" s="20">
        <v>3241.1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5403.04</v>
      </c>
      <c r="AY259" s="20">
        <v>39443.47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0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7372.3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121758.31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34800</v>
      </c>
      <c r="AY263" s="20">
        <v>114792.6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1109181.19</v>
      </c>
      <c r="AY264" s="17">
        <f>SUM(AY265:AY266)</f>
        <v>3302085.35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1109181.19</v>
      </c>
      <c r="AY265" s="20">
        <v>3302085.35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27345.08</v>
      </c>
      <c r="AY267" s="17">
        <f>SUM(AY268:AY272)</f>
        <v>100634.11000000002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17037.060000000001</v>
      </c>
      <c r="AY268" s="20">
        <v>29909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7040.86</v>
      </c>
      <c r="AY269" s="20">
        <v>54549.32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1026</v>
      </c>
      <c r="AY270" s="20">
        <v>5324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1846.08</v>
      </c>
      <c r="AY271" s="20">
        <v>10851.79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395.08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11136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11136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85479.69</v>
      </c>
      <c r="AY277" s="17">
        <f>SUM(AY278:AY286)</f>
        <v>721097.03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26556.48</v>
      </c>
      <c r="AY278" s="20">
        <v>148064.54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1751</v>
      </c>
      <c r="AY279" s="20">
        <v>15506.26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7986.96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5573.23</v>
      </c>
      <c r="AY281" s="20">
        <v>57741.4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42641.73</v>
      </c>
      <c r="AY283" s="20">
        <v>352889.57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8957.25</v>
      </c>
      <c r="AY285" s="20">
        <v>134735.17000000001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4173.13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3407154.1900000004</v>
      </c>
      <c r="AY287" s="15">
        <f>AY288+AY298+AY308+AY318+AY328+AY338+AY346+AY356+AY362</f>
        <v>13880023.799999999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1616734.55</v>
      </c>
      <c r="AY288" s="17">
        <v>6130126.2000000002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1594411.42</v>
      </c>
      <c r="AY289" s="20">
        <v>6064084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3368.29</v>
      </c>
      <c r="AY290" s="20">
        <v>1031.26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18658</v>
      </c>
      <c r="AY292" s="20">
        <v>52304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4630.1400000000003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296.83999999999997</v>
      </c>
      <c r="AY296" s="20">
        <v>72.8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8004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178586.88</v>
      </c>
      <c r="AY298" s="17">
        <f>SUM(AY299:AY307)</f>
        <v>1153084.47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38618</v>
      </c>
      <c r="AY300" s="20">
        <v>115648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18484.71</v>
      </c>
      <c r="AY301" s="20">
        <v>70835.899999999994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135760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28062.18</v>
      </c>
      <c r="AY304" s="20">
        <v>599015.63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7041.2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93421.99</v>
      </c>
      <c r="AY307" s="20">
        <v>224783.74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109648.04999999999</v>
      </c>
      <c r="AY308" s="17">
        <f>SUM(AY309:AY317)</f>
        <v>154686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0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13600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17963.009999999998</v>
      </c>
      <c r="AY311" s="20">
        <v>0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30200</v>
      </c>
      <c r="AY312" s="20">
        <v>90890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6400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61485.04</v>
      </c>
      <c r="AY314" s="20">
        <v>7546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10750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25500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154840.11000000002</v>
      </c>
      <c r="AY318" s="17">
        <f>SUM(AY319:AY327)</f>
        <v>376128.56999999995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120600.03</v>
      </c>
      <c r="AY319" s="20">
        <v>135074.94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90329.04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33324.480000000003</v>
      </c>
      <c r="AY323" s="20">
        <v>144004.59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915.6</v>
      </c>
      <c r="AY325" s="20">
        <v>6720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296974.42000000004</v>
      </c>
      <c r="AY328" s="17">
        <f>SUM(AY329:AY337)</f>
        <v>875474.8899999999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119343.71</v>
      </c>
      <c r="AY329" s="20">
        <v>427193.69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3850.01</v>
      </c>
      <c r="AY330" s="20">
        <v>15452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1844</v>
      </c>
      <c r="AY331" s="20">
        <v>19432.8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2918.4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130159.86</v>
      </c>
      <c r="AY333" s="20">
        <v>288338.78999999998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12412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37283</v>
      </c>
      <c r="AY335" s="20">
        <v>98236.21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1551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4493.84</v>
      </c>
      <c r="AY337" s="20">
        <v>9940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107875.18</v>
      </c>
      <c r="AY338" s="17">
        <f>SUM(AY339:AY345)</f>
        <v>173196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61475.18</v>
      </c>
      <c r="AY339" s="20">
        <v>146516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46400</v>
      </c>
      <c r="AY343" s="20">
        <v>26680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189646.21</v>
      </c>
      <c r="AY346" s="17">
        <f>SUM(AY347:AY355)</f>
        <v>387238.45999999996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20207</v>
      </c>
      <c r="AY347" s="20">
        <v>21194.639999999999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115480</v>
      </c>
      <c r="AY348" s="20">
        <v>69206.73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53876.21</v>
      </c>
      <c r="AY351" s="20">
        <v>255896.08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4988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83</v>
      </c>
      <c r="AY355" s="20">
        <v>35953.01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361765.34</v>
      </c>
      <c r="AY356" s="17">
        <f>SUM(AY357:AY361)</f>
        <v>1236603.03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78278.31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361765.34</v>
      </c>
      <c r="AY358" s="20">
        <v>1158324.72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391083.45</v>
      </c>
      <c r="AY362" s="17">
        <f>SUM(AY363:AY371)</f>
        <v>3393486.18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96083.45</v>
      </c>
      <c r="AY364" s="20">
        <v>153124.19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295000</v>
      </c>
      <c r="AY366" s="20">
        <v>3221333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17040.990000000002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1700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288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1410596.29</v>
      </c>
      <c r="AY372" s="13">
        <f>AY373+AY385+AY391+AY403+AY416+AY423+AY433+AY436+AY447</f>
        <v>5225460.1599999992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603837.69999999995</v>
      </c>
      <c r="AY385" s="15">
        <f>AY386+AY390</f>
        <v>2346392.36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603837.69999999995</v>
      </c>
      <c r="AY386" s="17">
        <f>SUM(AY387:AY389)</f>
        <v>2346392.36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603837.69999999995</v>
      </c>
      <c r="AY387" s="20">
        <v>2346392.36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626531.25</v>
      </c>
      <c r="AY403" s="15">
        <f>AY404+AY406+AY408+AY414</f>
        <v>2712534.5</v>
      </c>
    </row>
    <row r="404" spans="1:51" x14ac:dyDescent="0.25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371280.88</v>
      </c>
      <c r="AY404" s="17">
        <f>SUM(AY405)</f>
        <v>2250152.87</v>
      </c>
    </row>
    <row r="405" spans="1:51" x14ac:dyDescent="0.25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371280.88</v>
      </c>
      <c r="AY405" s="20">
        <v>2250152.87</v>
      </c>
    </row>
    <row r="406" spans="1:51" x14ac:dyDescent="0.25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25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25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255250.37</v>
      </c>
      <c r="AY408" s="17">
        <f>SUM(AY409:AY413)</f>
        <v>462381.63</v>
      </c>
    </row>
    <row r="409" spans="1:51" x14ac:dyDescent="0.25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141045.5</v>
      </c>
      <c r="AY409" s="20">
        <v>371831.63</v>
      </c>
    </row>
    <row r="410" spans="1:51" x14ac:dyDescent="0.25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114204.87</v>
      </c>
      <c r="AY411" s="20">
        <v>90550</v>
      </c>
    </row>
    <row r="412" spans="1:51" x14ac:dyDescent="0.25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180227.34</v>
      </c>
      <c r="AY416" s="15">
        <f>AY417+AY419+AY421</f>
        <v>166533.29999999999</v>
      </c>
    </row>
    <row r="417" spans="1:51" x14ac:dyDescent="0.25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180227.34</v>
      </c>
      <c r="AY417" s="17">
        <f>SUM(AY418)</f>
        <v>166533.29999999999</v>
      </c>
    </row>
    <row r="418" spans="1:51" x14ac:dyDescent="0.25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180227.34</v>
      </c>
      <c r="AY418" s="20">
        <v>166533.29999999999</v>
      </c>
    </row>
    <row r="419" spans="1:51" x14ac:dyDescent="0.25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151292</v>
      </c>
    </row>
    <row r="454" spans="1:51" x14ac:dyDescent="0.25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151292</v>
      </c>
    </row>
    <row r="472" spans="1:51" x14ac:dyDescent="0.25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151292</v>
      </c>
    </row>
    <row r="475" spans="1:51" x14ac:dyDescent="0.25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151292</v>
      </c>
    </row>
    <row r="477" spans="1:51" ht="15.75" x14ac:dyDescent="0.2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217032.99</v>
      </c>
      <c r="AY477" s="13">
        <f>AY478+AY489+AY494+AY499+AY502</f>
        <v>1071823.21</v>
      </c>
    </row>
    <row r="478" spans="1:51" x14ac:dyDescent="0.25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217032.99</v>
      </c>
      <c r="AY478" s="15">
        <f>AY479+AY483</f>
        <v>1071823.21</v>
      </c>
    </row>
    <row r="479" spans="1:51" x14ac:dyDescent="0.25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217032.99</v>
      </c>
      <c r="AY479" s="17">
        <f>SUM(AY480:AY482)</f>
        <v>1071823.21</v>
      </c>
    </row>
    <row r="480" spans="1:51" x14ac:dyDescent="0.25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217032.99</v>
      </c>
      <c r="AY480" s="20">
        <v>1071823.21</v>
      </c>
    </row>
    <row r="481" spans="1:51" x14ac:dyDescent="0.25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1300</v>
      </c>
    </row>
    <row r="508" spans="1:51" x14ac:dyDescent="0.25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1300</v>
      </c>
    </row>
    <row r="531" spans="1:51" x14ac:dyDescent="0.25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1300</v>
      </c>
    </row>
    <row r="540" spans="1:51" ht="15.75" x14ac:dyDescent="0.2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5221383.3600000003</v>
      </c>
    </row>
    <row r="541" spans="1:51" x14ac:dyDescent="0.25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5221383.3600000003</v>
      </c>
    </row>
    <row r="542" spans="1:51" x14ac:dyDescent="0.25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5221383.3600000003</v>
      </c>
    </row>
    <row r="543" spans="1:51" ht="16.5" customHeight="1" x14ac:dyDescent="0.25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13583042.1</v>
      </c>
      <c r="AY543" s="30">
        <f>AY186+AY372+AY453+AY477+AY507+AY540</f>
        <v>55961653.429999992</v>
      </c>
    </row>
    <row r="544" spans="1:51" ht="16.5" customHeight="1" thickBot="1" x14ac:dyDescent="0.35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5942593.1800000016</v>
      </c>
      <c r="AY544" s="31">
        <f>AY184-AY543</f>
        <v>0</v>
      </c>
    </row>
    <row r="545" spans="2:51" ht="15.75" thickTop="1" x14ac:dyDescent="0.25"/>
    <row r="546" spans="2:51" ht="18.75" x14ac:dyDescent="0.3">
      <c r="B546" s="34" t="s">
        <v>2</v>
      </c>
    </row>
    <row r="547" spans="2:51" x14ac:dyDescent="0.25">
      <c r="B547" s="1"/>
    </row>
    <row r="548" spans="2:51" x14ac:dyDescent="0.25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 x14ac:dyDescent="0.25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VKOGV2iduOBup2Ic++MZdJoAVJYk9Ne1MFoTfbodAfQ2y7e5MO2y6EZQQSc7MVa63E7S14RHRWIap1cMujtZKg==" saltValue="zrxs/1l6JJFTdzgpQKPA3A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&amp;RFormato F6 -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G</cp:lastModifiedBy>
  <cp:lastPrinted>2020-01-24T18:04:04Z</cp:lastPrinted>
  <dcterms:created xsi:type="dcterms:W3CDTF">2020-01-21T01:41:42Z</dcterms:created>
  <dcterms:modified xsi:type="dcterms:W3CDTF">2020-10-16T18:49:12Z</dcterms:modified>
</cp:coreProperties>
</file>